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одоснабжение-1 " sheetId="9" r:id="rId1"/>
    <sheet name="водоснабжение-2" sheetId="5" r:id="rId2"/>
    <sheet name="водоотведение-1" sheetId="4" r:id="rId3"/>
    <sheet name="водоотведение 2" sheetId="8" r:id="rId4"/>
    <sheet name="Лист2" sheetId="2" r:id="rId5"/>
  </sheets>
  <calcPr calcId="124519"/>
</workbook>
</file>

<file path=xl/calcChain.xml><?xml version="1.0" encoding="utf-8"?>
<calcChain xmlns="http://schemas.openxmlformats.org/spreadsheetml/2006/main">
  <c r="I28" i="4"/>
  <c r="H28"/>
  <c r="D22"/>
  <c r="E22"/>
  <c r="G22"/>
  <c r="E18"/>
  <c r="G18"/>
  <c r="I21"/>
  <c r="H21"/>
  <c r="G15"/>
  <c r="G14" s="1"/>
  <c r="G16"/>
  <c r="E16"/>
  <c r="D20"/>
  <c r="E20"/>
  <c r="G20"/>
  <c r="I20" s="1"/>
  <c r="D27"/>
  <c r="E27"/>
  <c r="E24"/>
  <c r="E25"/>
  <c r="G25"/>
  <c r="G24" s="1"/>
  <c r="J28" l="1"/>
  <c r="G20" i="9" l="1"/>
  <c r="G19" s="1"/>
  <c r="G18" s="1"/>
  <c r="G15" s="1"/>
  <c r="G21"/>
  <c r="F22" i="4" l="1"/>
  <c r="F25"/>
  <c r="F27"/>
  <c r="F20"/>
  <c r="H20" s="1"/>
  <c r="H27" l="1"/>
  <c r="G27"/>
  <c r="B19" i="9"/>
  <c r="I27" i="4" l="1"/>
  <c r="J27" s="1"/>
  <c r="G13"/>
  <c r="I14"/>
  <c r="I15"/>
  <c r="I16"/>
  <c r="I17"/>
  <c r="I18"/>
  <c r="I19"/>
  <c r="I22"/>
  <c r="I23"/>
  <c r="I24"/>
  <c r="I25"/>
  <c r="I26"/>
  <c r="I13"/>
  <c r="H17"/>
  <c r="H19"/>
  <c r="H22"/>
  <c r="H23"/>
  <c r="H26"/>
  <c r="F18"/>
  <c r="H18" s="1"/>
  <c r="F16"/>
  <c r="D18"/>
  <c r="D16"/>
  <c r="F24"/>
  <c r="H24" s="1"/>
  <c r="D25"/>
  <c r="D24" s="1"/>
  <c r="I16" i="9"/>
  <c r="I17"/>
  <c r="I18"/>
  <c r="I19"/>
  <c r="I20"/>
  <c r="I21"/>
  <c r="I22"/>
  <c r="I15"/>
  <c r="H22"/>
  <c r="H20"/>
  <c r="F21"/>
  <c r="F16"/>
  <c r="H16" s="1"/>
  <c r="D21"/>
  <c r="H16" i="4" l="1"/>
  <c r="F15"/>
  <c r="F14" s="1"/>
  <c r="F13" s="1"/>
  <c r="H13" s="1"/>
  <c r="J18"/>
  <c r="H21" i="9"/>
  <c r="F19"/>
  <c r="F18" s="1"/>
  <c r="F15" s="1"/>
  <c r="J19" i="4"/>
  <c r="J21" i="9"/>
  <c r="J22"/>
  <c r="H17"/>
  <c r="J17" s="1"/>
  <c r="D14" i="4"/>
  <c r="H25"/>
  <c r="J16" i="9"/>
  <c r="J20"/>
  <c r="H14" i="4" l="1"/>
  <c r="H15"/>
  <c r="J15" s="1"/>
  <c r="H19" i="9"/>
  <c r="J19" s="1"/>
  <c r="H18" l="1"/>
  <c r="J18" s="1"/>
  <c r="H15"/>
  <c r="J15" s="1"/>
  <c r="J17" i="4" l="1"/>
  <c r="J22"/>
  <c r="J23"/>
  <c r="J24"/>
  <c r="J26" l="1"/>
  <c r="J25"/>
  <c r="J16"/>
  <c r="J13" l="1"/>
  <c r="J14"/>
</calcChain>
</file>

<file path=xl/sharedStrings.xml><?xml version="1.0" encoding="utf-8"?>
<sst xmlns="http://schemas.openxmlformats.org/spreadsheetml/2006/main" count="151" uniqueCount="72">
  <si>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</si>
  <si>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</si>
  <si>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</si>
  <si>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</si>
  <si>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</si>
  <si>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</si>
  <si>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</si>
  <si>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</si>
  <si>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причины отклонения</t>
  </si>
  <si>
    <t>Собственные средства</t>
  </si>
  <si>
    <t>проект инвестиционной программы на 2016 год</t>
  </si>
  <si>
    <t xml:space="preserve"> 1.1</t>
  </si>
  <si>
    <t xml:space="preserve"> 1.1.1</t>
  </si>
  <si>
    <t>шт</t>
  </si>
  <si>
    <t>м</t>
  </si>
  <si>
    <t xml:space="preserve"> 1.2</t>
  </si>
  <si>
    <t xml:space="preserve"> 1.2.1</t>
  </si>
  <si>
    <t xml:space="preserve"> 1.3</t>
  </si>
  <si>
    <t xml:space="preserve"> 1.3.1</t>
  </si>
  <si>
    <t xml:space="preserve">Раздел 2 </t>
  </si>
  <si>
    <t>Служба водоснабжения и наладки</t>
  </si>
  <si>
    <t xml:space="preserve"> 3.1</t>
  </si>
  <si>
    <t>Раздел 1 Станция Аэрации</t>
  </si>
  <si>
    <t>I</t>
  </si>
  <si>
    <t>Реконструкция и замена технологического оборудования станции Аэрации</t>
  </si>
  <si>
    <t>Реконструкция Блока механической очистки</t>
  </si>
  <si>
    <t>Замена вытяжной и приточной вентиляции технологических объектов главной насосной станции, насосной станции сырого осадка, дренаж-насосная станция на станции аэрации</t>
  </si>
  <si>
    <t>Реконструкция Блока биологической очистки</t>
  </si>
  <si>
    <t>Раздел 2</t>
  </si>
  <si>
    <t>Раздел 3</t>
  </si>
  <si>
    <t>Энерго-механический цех водоотведения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</si>
  <si>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</si>
  <si>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</si>
  <si>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</si>
  <si>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</si>
  <si>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</si>
  <si>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</si>
  <si>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</si>
  <si>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</si>
  <si>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согласно плана</t>
  </si>
  <si>
    <t xml:space="preserve"> -</t>
  </si>
  <si>
    <t xml:space="preserve"> - </t>
  </si>
  <si>
    <r>
      <t xml:space="preserve">Ед изм </t>
    </r>
    <r>
      <rPr>
        <b/>
        <i/>
        <sz val="12"/>
        <color rgb="FF000000"/>
        <rFont val="Times New Roman"/>
        <family val="1"/>
        <charset val="204"/>
      </rPr>
      <t>(для натуральных показателей)</t>
    </r>
  </si>
  <si>
    <t>отк</t>
  </si>
  <si>
    <t>ВСЕГО на 2017 год</t>
  </si>
  <si>
    <t>проект инвестиционной программы на 2017 год</t>
  </si>
  <si>
    <t xml:space="preserve"> 2.1</t>
  </si>
  <si>
    <t>план на 2017 г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</si>
  <si>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Д.Б.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</si>
  <si>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 2.2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</si>
  <si>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</si>
  <si>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</si>
  <si>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Информация субъекта естественной монополии  ТОО «Қарағанды Су»
 о ходе исполнения субъектом инвестиционной программы (проекта)/об исполнении инвестиционной программы (проекта)* на 2017 год 
по виду деятельности: водоснабжение, утвержденная корректировка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27.11.2017 года №159-ОД</t>
  </si>
  <si>
    <t>факт за 10 мес</t>
  </si>
  <si>
    <t>Раздел 1 Проектно-сметная документация на реконструкцию и капитальный ремонт объектов одоснабжения и водоотведения</t>
  </si>
  <si>
    <t xml:space="preserve"> Проектно-сметная документация на реконструкцию и капитальный ремонт объектов одоснабжения и водоотведения</t>
  </si>
  <si>
    <t>Реконтрукция и капитальный ремонт водопроводных сетей</t>
  </si>
  <si>
    <t xml:space="preserve"> 2.2.1</t>
  </si>
  <si>
    <t>Установка электрогенераторная</t>
  </si>
  <si>
    <t>Ремонт автоматики компресорного оборудования</t>
  </si>
  <si>
    <t>Оборудование для лаборатории ст. Аэрации</t>
  </si>
  <si>
    <t>Микроскопы</t>
  </si>
  <si>
    <t>Реконструкция и капитальный ремонт сетей</t>
  </si>
  <si>
    <t>Капитальный ремонт насосного оборудования</t>
  </si>
  <si>
    <t>Инвестиционная программа утверждена исполнением  на весь год, работы по реализации инвестиционной программы продолжаются.  Проводятся  тендеры на выполнение работ.  В   настоящее время ведутся работы по капитальному ремонту,  замене сетей в связи с сезонностью данного вида работ.</t>
  </si>
  <si>
    <t xml:space="preserve">Информация субъекта естественной монополии  ТОО «Қарағанды Су»
 о ходе исполнения субъектом инвестиционной программы (проекта)/об исполнении инвестиционной программы (проекта)* на 2016 год 
по виду деятельности: водоотведение,  утвержденная корректировка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27.11.2017 года №159-ОД
</t>
  </si>
  <si>
    <t xml:space="preserve">             Информация субъекта естественной монополии
      ТОО «Қарағанды Су» о ходе исполнения субъектом инвестиционной программы
    (проекта)/об исполнении инвестиционной программы (проекта)*
                           на 2017 год
по виду деятельности: водоснабжение, утвержденная корректировка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27.11.2017 года №159-ОД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</si>
  <si>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Информация субъекта естественной монополии
      ТОО «Қарағанды Су» о ходе исполнения субъектом инвестиционной программы
    (проекта)/об исполнении инвестиционной программы (проекта)*
                           на 2017 год
по виду деятельности: водоотведение, утвержденная корректировка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27.11.2017 года №159-ОД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</si>
  <si>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 текущего года (10 месяцев)</t>
  </si>
  <si>
    <t>факт года, предшествующего отчетному периоду</t>
  </si>
  <si>
    <t>Инвестиционная программа утверждена исполнением  на весь год, работы по реализации инвестиционной программы продолжаются.   В настоящее время продолжаются строительно-монтажные работы по замене сетей. По итогам года инвестиционная программа выполнится</t>
  </si>
  <si>
    <t xml:space="preserve"> 4.1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</si>
</sst>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9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view="pageBreakPreview" zoomScale="70" zoomScaleNormal="71" zoomScaleSheetLayoutView="70" workbookViewId="0">
      <pane ySplit="13" topLeftCell="A14" activePane="bottomLeft" state="frozen"/>
      <selection pane="bottomLeft" activeCell="K15" sqref="K15:K22"/>
    </sheetView>
  </sheetViews>
  <sheetFormatPr defaultRowHeight="15.75"/>
  <cols>
    <col min="1" max="1" width="9.140625" style="2"/>
    <col min="2" max="2" width="62.5703125" style="2" customWidth="1"/>
    <col min="3" max="3" width="15.7109375" style="2" customWidth="1"/>
    <col min="4" max="9" width="12.140625" style="2" customWidth="1"/>
    <col min="10" max="10" width="12.42578125" style="24" customWidth="1"/>
    <col min="11" max="11" width="29.42578125" style="24" customWidth="1"/>
    <col min="12" max="14" width="12.140625" style="2" customWidth="1"/>
    <col min="15" max="15" width="14.42578125" style="2" customWidth="1"/>
    <col min="16" max="19" width="12.140625" style="2" customWidth="1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56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8" spans="1:19" hidden="1"/>
    <row r="10" spans="1:19" ht="18.75" customHeight="1">
      <c r="A10" s="62" t="s">
        <v>0</v>
      </c>
      <c r="B10" s="62" t="s">
        <v>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66" customHeight="1">
      <c r="A11" s="62"/>
      <c r="B11" s="62" t="s">
        <v>2</v>
      </c>
      <c r="C11" s="62" t="s">
        <v>42</v>
      </c>
      <c r="D11" s="62" t="s">
        <v>3</v>
      </c>
      <c r="E11" s="62"/>
      <c r="F11" s="62" t="s">
        <v>4</v>
      </c>
      <c r="G11" s="62"/>
      <c r="H11" s="62" t="s">
        <v>9</v>
      </c>
      <c r="I11" s="62"/>
      <c r="J11" s="62"/>
      <c r="K11" s="62"/>
      <c r="L11" s="62" t="s">
        <v>5</v>
      </c>
      <c r="M11" s="62"/>
      <c r="N11" s="62"/>
      <c r="O11" s="62"/>
      <c r="P11" s="62" t="s">
        <v>6</v>
      </c>
      <c r="Q11" s="62"/>
      <c r="R11" s="62" t="s">
        <v>7</v>
      </c>
      <c r="S11" s="62"/>
    </row>
    <row r="12" spans="1:19" ht="42.75" customHeight="1">
      <c r="A12" s="62"/>
      <c r="B12" s="62"/>
      <c r="C12" s="62"/>
      <c r="D12" s="30" t="s">
        <v>47</v>
      </c>
      <c r="E12" s="32" t="s">
        <v>53</v>
      </c>
      <c r="F12" s="32" t="s">
        <v>47</v>
      </c>
      <c r="G12" s="32" t="s">
        <v>53</v>
      </c>
      <c r="H12" s="32" t="s">
        <v>47</v>
      </c>
      <c r="I12" s="32" t="s">
        <v>53</v>
      </c>
      <c r="J12" s="25" t="s">
        <v>43</v>
      </c>
      <c r="K12" s="25" t="s">
        <v>8</v>
      </c>
      <c r="L12" s="32" t="s">
        <v>47</v>
      </c>
      <c r="M12" s="32" t="s">
        <v>53</v>
      </c>
      <c r="N12" s="30" t="s">
        <v>43</v>
      </c>
      <c r="O12" s="30" t="s">
        <v>8</v>
      </c>
      <c r="P12" s="32" t="s">
        <v>47</v>
      </c>
      <c r="Q12" s="32" t="s">
        <v>53</v>
      </c>
      <c r="R12" s="32" t="s">
        <v>47</v>
      </c>
      <c r="S12" s="32" t="s">
        <v>53</v>
      </c>
    </row>
    <row r="13" spans="1:19" ht="18.75" customHeight="1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7</v>
      </c>
      <c r="G13" s="30">
        <v>8</v>
      </c>
      <c r="H13" s="30">
        <v>9</v>
      </c>
      <c r="I13" s="30">
        <v>10</v>
      </c>
      <c r="J13" s="25">
        <v>11</v>
      </c>
      <c r="K13" s="25">
        <v>12</v>
      </c>
      <c r="L13" s="30">
        <v>13</v>
      </c>
      <c r="M13" s="30">
        <v>14</v>
      </c>
      <c r="N13" s="30">
        <v>15</v>
      </c>
      <c r="O13" s="30">
        <v>16</v>
      </c>
      <c r="P13" s="30">
        <v>17</v>
      </c>
      <c r="Q13" s="30">
        <v>18</v>
      </c>
      <c r="R13" s="30">
        <v>19</v>
      </c>
      <c r="S13" s="30">
        <v>20</v>
      </c>
    </row>
    <row r="14" spans="1:19" ht="18.75" customHeight="1">
      <c r="A14" s="63" t="s">
        <v>45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8.75" customHeight="1">
      <c r="A15" s="5"/>
      <c r="B15" s="5" t="s">
        <v>44</v>
      </c>
      <c r="C15" s="51"/>
      <c r="D15" s="48"/>
      <c r="E15" s="6"/>
      <c r="F15" s="7">
        <f>F16+F18</f>
        <v>1273560</v>
      </c>
      <c r="G15" s="7">
        <f>G16+G18</f>
        <v>1067000</v>
      </c>
      <c r="H15" s="7">
        <f>F15</f>
        <v>1273560</v>
      </c>
      <c r="I15" s="7">
        <f>G15</f>
        <v>1067000</v>
      </c>
      <c r="J15" s="7">
        <f>I15-H15</f>
        <v>-206560</v>
      </c>
      <c r="K15" s="65" t="s">
        <v>70</v>
      </c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52.5" customHeight="1">
      <c r="A16" s="6">
        <v>1</v>
      </c>
      <c r="B16" s="40" t="s">
        <v>54</v>
      </c>
      <c r="C16" s="49"/>
      <c r="D16" s="49"/>
      <c r="E16" s="7"/>
      <c r="F16" s="7">
        <f>F17</f>
        <v>501730</v>
      </c>
      <c r="G16" s="7">
        <v>501730</v>
      </c>
      <c r="H16" s="7">
        <f t="shared" ref="H16:H22" si="0">F16</f>
        <v>501730</v>
      </c>
      <c r="I16" s="7">
        <f t="shared" ref="I16:I22" si="1">G16</f>
        <v>501730</v>
      </c>
      <c r="J16" s="7">
        <f t="shared" ref="J16:J22" si="2">I16-H16</f>
        <v>0</v>
      </c>
      <c r="K16" s="65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48.75" customHeight="1">
      <c r="A17" s="6" t="s">
        <v>11</v>
      </c>
      <c r="B17" s="59" t="s">
        <v>55</v>
      </c>
      <c r="C17" s="50" t="s">
        <v>13</v>
      </c>
      <c r="D17" s="50">
        <v>37</v>
      </c>
      <c r="E17" s="7">
        <v>37</v>
      </c>
      <c r="F17" s="7">
        <v>501730</v>
      </c>
      <c r="G17" s="7">
        <v>501730</v>
      </c>
      <c r="H17" s="7">
        <f t="shared" si="0"/>
        <v>501730</v>
      </c>
      <c r="I17" s="7">
        <f t="shared" si="1"/>
        <v>501730</v>
      </c>
      <c r="J17" s="7">
        <f t="shared" si="2"/>
        <v>0</v>
      </c>
      <c r="K17" s="65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s="23" customFormat="1" ht="18.75" customHeight="1">
      <c r="A18" s="6"/>
      <c r="B18" s="40" t="s">
        <v>19</v>
      </c>
      <c r="C18" s="49"/>
      <c r="D18" s="49"/>
      <c r="E18" s="13"/>
      <c r="F18" s="7">
        <f>F19</f>
        <v>771830</v>
      </c>
      <c r="G18" s="7">
        <f>G19</f>
        <v>565270</v>
      </c>
      <c r="H18" s="7">
        <f t="shared" si="0"/>
        <v>771830</v>
      </c>
      <c r="I18" s="7">
        <f t="shared" si="1"/>
        <v>565270</v>
      </c>
      <c r="J18" s="7">
        <f t="shared" si="2"/>
        <v>-206560</v>
      </c>
      <c r="K18" s="65"/>
      <c r="L18" s="6">
        <v>0</v>
      </c>
      <c r="M18" s="4">
        <v>0</v>
      </c>
      <c r="N18" s="4">
        <v>0</v>
      </c>
      <c r="O18" s="22"/>
      <c r="P18" s="4">
        <v>0</v>
      </c>
      <c r="Q18" s="4">
        <v>0</v>
      </c>
      <c r="R18" s="4">
        <v>0</v>
      </c>
      <c r="S18" s="4">
        <v>0</v>
      </c>
    </row>
    <row r="19" spans="1:19" s="23" customFormat="1" ht="36.75" customHeight="1">
      <c r="A19" s="6"/>
      <c r="B19" s="42" t="str">
        <f>B20</f>
        <v>Реконтрукция и капитальный ремонт водопроводных сетей</v>
      </c>
      <c r="C19" s="31"/>
      <c r="D19" s="31"/>
      <c r="E19" s="9"/>
      <c r="F19" s="7">
        <f>F20+F21</f>
        <v>771830</v>
      </c>
      <c r="G19" s="7">
        <f>G20+G21</f>
        <v>565270</v>
      </c>
      <c r="H19" s="7">
        <f t="shared" si="0"/>
        <v>771830</v>
      </c>
      <c r="I19" s="7">
        <f t="shared" si="1"/>
        <v>565270</v>
      </c>
      <c r="J19" s="7">
        <f t="shared" si="2"/>
        <v>-206560</v>
      </c>
      <c r="K19" s="65"/>
      <c r="L19" s="6">
        <v>0</v>
      </c>
      <c r="M19" s="22">
        <v>0</v>
      </c>
      <c r="N19" s="22">
        <v>0</v>
      </c>
      <c r="O19" s="22"/>
      <c r="P19" s="22">
        <v>0</v>
      </c>
      <c r="Q19" s="22">
        <v>0</v>
      </c>
      <c r="R19" s="22">
        <v>0</v>
      </c>
      <c r="S19" s="22">
        <v>0</v>
      </c>
    </row>
    <row r="20" spans="1:19" s="23" customFormat="1" ht="33" customHeight="1">
      <c r="A20" s="39" t="s">
        <v>46</v>
      </c>
      <c r="B20" s="8" t="s">
        <v>56</v>
      </c>
      <c r="C20" s="47" t="s">
        <v>14</v>
      </c>
      <c r="D20" s="47">
        <v>25494</v>
      </c>
      <c r="E20" s="7">
        <v>27000</v>
      </c>
      <c r="F20" s="7">
        <v>770186</v>
      </c>
      <c r="G20" s="7">
        <f>438742+124884</f>
        <v>563626</v>
      </c>
      <c r="H20" s="7">
        <f t="shared" si="0"/>
        <v>770186</v>
      </c>
      <c r="I20" s="7">
        <f t="shared" si="1"/>
        <v>563626</v>
      </c>
      <c r="J20" s="7">
        <f t="shared" si="2"/>
        <v>-206560</v>
      </c>
      <c r="K20" s="65"/>
      <c r="L20" s="6">
        <v>0</v>
      </c>
      <c r="M20" s="22">
        <v>0</v>
      </c>
      <c r="N20" s="22">
        <v>0</v>
      </c>
      <c r="O20" s="22"/>
      <c r="P20" s="22">
        <v>0</v>
      </c>
      <c r="Q20" s="22">
        <v>0</v>
      </c>
      <c r="R20" s="22">
        <v>0</v>
      </c>
      <c r="S20" s="22">
        <v>0</v>
      </c>
    </row>
    <row r="21" spans="1:19" ht="18.75" customHeight="1">
      <c r="A21" s="6" t="s">
        <v>49</v>
      </c>
      <c r="B21" s="45" t="s">
        <v>20</v>
      </c>
      <c r="C21" s="7" t="s">
        <v>13</v>
      </c>
      <c r="D21" s="7">
        <f>SUM(D22:D22)</f>
        <v>1</v>
      </c>
      <c r="E21" s="16"/>
      <c r="F21" s="7">
        <f>SUM(F22:F22)</f>
        <v>1644</v>
      </c>
      <c r="G21" s="7">
        <f>SUM(G22:G22)</f>
        <v>1644</v>
      </c>
      <c r="H21" s="7">
        <f t="shared" si="0"/>
        <v>1644</v>
      </c>
      <c r="I21" s="7">
        <f t="shared" si="1"/>
        <v>1644</v>
      </c>
      <c r="J21" s="7">
        <f t="shared" si="2"/>
        <v>0</v>
      </c>
      <c r="K21" s="65"/>
      <c r="L21" s="6">
        <v>0</v>
      </c>
      <c r="M21" s="4">
        <v>0</v>
      </c>
      <c r="N21" s="4">
        <v>0</v>
      </c>
      <c r="O21" s="4"/>
      <c r="P21" s="4">
        <v>0</v>
      </c>
      <c r="Q21" s="4">
        <v>0</v>
      </c>
      <c r="R21" s="4">
        <v>0</v>
      </c>
      <c r="S21" s="4">
        <v>0</v>
      </c>
    </row>
    <row r="22" spans="1:19" ht="18.75" customHeight="1">
      <c r="A22" s="43" t="s">
        <v>57</v>
      </c>
      <c r="B22" s="44" t="s">
        <v>58</v>
      </c>
      <c r="C22" s="10" t="s">
        <v>13</v>
      </c>
      <c r="D22" s="10">
        <v>1</v>
      </c>
      <c r="E22" s="7"/>
      <c r="F22" s="50">
        <v>1644</v>
      </c>
      <c r="G22" s="7">
        <v>1644</v>
      </c>
      <c r="H22" s="50">
        <f t="shared" si="0"/>
        <v>1644</v>
      </c>
      <c r="I22" s="50">
        <f t="shared" si="1"/>
        <v>1644</v>
      </c>
      <c r="J22" s="50">
        <f t="shared" si="2"/>
        <v>0</v>
      </c>
      <c r="K22" s="65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ht="30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8"/>
      <c r="N23" s="38"/>
      <c r="O23" s="38"/>
      <c r="P23" s="38"/>
      <c r="Q23" s="38"/>
      <c r="R23" s="38"/>
      <c r="S23" s="38"/>
    </row>
    <row r="24" spans="1:19">
      <c r="A24" s="64" t="s">
        <v>48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32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</sheetData>
  <mergeCells count="14">
    <mergeCell ref="R11:S11"/>
    <mergeCell ref="A14:S14"/>
    <mergeCell ref="A24:S25"/>
    <mergeCell ref="K15:K22"/>
    <mergeCell ref="A2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zoomScale="70" zoomScaleNormal="70" workbookViewId="0">
      <pane ySplit="8" topLeftCell="A9" activePane="bottomLeft" state="frozen"/>
      <selection pane="bottomLeft" activeCell="K14" sqref="K14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66" t="s">
        <v>66</v>
      </c>
      <c r="B2" s="66"/>
      <c r="C2" s="66"/>
      <c r="D2" s="66"/>
      <c r="E2" s="66"/>
      <c r="F2" s="6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customHeight="1">
      <c r="A3" s="66"/>
      <c r="B3" s="66"/>
      <c r="C3" s="66"/>
      <c r="D3" s="66"/>
      <c r="E3" s="66"/>
      <c r="F3" s="6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customHeight="1">
      <c r="A4" s="66"/>
      <c r="B4" s="66"/>
      <c r="C4" s="66"/>
      <c r="D4" s="66"/>
      <c r="E4" s="66"/>
      <c r="F4" s="6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.75" customHeight="1">
      <c r="A5" s="66"/>
      <c r="B5" s="66"/>
      <c r="C5" s="66"/>
      <c r="D5" s="66"/>
      <c r="E5" s="66"/>
      <c r="F5" s="6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83.25" customHeight="1">
      <c r="A6" s="66"/>
      <c r="B6" s="66"/>
      <c r="C6" s="66"/>
      <c r="D6" s="66"/>
      <c r="E6" s="66"/>
      <c r="F6" s="6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8" spans="1:19" ht="126" customHeight="1">
      <c r="A8" s="18" t="s">
        <v>38</v>
      </c>
      <c r="B8" s="32" t="s">
        <v>69</v>
      </c>
      <c r="C8" s="18" t="s">
        <v>31</v>
      </c>
      <c r="D8" s="32" t="s">
        <v>68</v>
      </c>
      <c r="E8" s="18" t="s">
        <v>32</v>
      </c>
      <c r="F8" s="18" t="s">
        <v>33</v>
      </c>
    </row>
    <row r="9" spans="1:19" ht="63" customHeight="1">
      <c r="A9" s="3" t="s">
        <v>34</v>
      </c>
      <c r="B9" s="27">
        <v>0.33</v>
      </c>
      <c r="C9" s="27">
        <v>0.33</v>
      </c>
      <c r="D9" s="27">
        <v>0.32</v>
      </c>
      <c r="E9" s="4" t="s">
        <v>39</v>
      </c>
      <c r="F9" s="4" t="s">
        <v>40</v>
      </c>
    </row>
    <row r="10" spans="1:19" ht="48.75" customHeight="1">
      <c r="A10" s="3" t="s">
        <v>35</v>
      </c>
      <c r="B10" s="27">
        <v>0.67</v>
      </c>
      <c r="C10" s="27">
        <v>0.64</v>
      </c>
      <c r="D10" s="27">
        <v>0.65500000000000003</v>
      </c>
      <c r="E10" s="4" t="s">
        <v>39</v>
      </c>
      <c r="F10" s="4" t="s">
        <v>41</v>
      </c>
    </row>
    <row r="11" spans="1:19" ht="56.25" customHeight="1">
      <c r="A11" s="3" t="s">
        <v>36</v>
      </c>
      <c r="B11" s="29">
        <v>0.14599999999999999</v>
      </c>
      <c r="C11" s="29">
        <v>0.157</v>
      </c>
      <c r="D11" s="28">
        <v>0.13800000000000001</v>
      </c>
      <c r="E11" s="4" t="s">
        <v>39</v>
      </c>
      <c r="F11" s="4" t="s">
        <v>40</v>
      </c>
    </row>
    <row r="12" spans="1:19" ht="48.75" customHeight="1">
      <c r="A12" s="3" t="s">
        <v>37</v>
      </c>
      <c r="B12" s="41">
        <v>1581</v>
      </c>
      <c r="C12" s="26">
        <v>1520</v>
      </c>
      <c r="D12" s="26">
        <v>1246</v>
      </c>
      <c r="E12" s="4" t="s">
        <v>39</v>
      </c>
      <c r="F12" s="4" t="s">
        <v>40</v>
      </c>
    </row>
    <row r="14" spans="1:19" ht="15.75" customHeight="1">
      <c r="A14" s="64" t="s">
        <v>51</v>
      </c>
      <c r="B14" s="64"/>
      <c r="C14" s="64"/>
      <c r="D14" s="64"/>
      <c r="E14" s="64"/>
      <c r="F14" s="6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>
      <c r="A15" s="64"/>
      <c r="B15" s="64"/>
      <c r="C15" s="64"/>
      <c r="D15" s="64"/>
      <c r="E15" s="64"/>
      <c r="F15" s="6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</sheetData>
  <mergeCells count="2">
    <mergeCell ref="A14:F15"/>
    <mergeCell ref="A2:F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view="pageBreakPreview" zoomScale="60" zoomScaleNormal="71" workbookViewId="0">
      <pane ySplit="11" topLeftCell="A17" activePane="bottomLeft" state="frozen"/>
      <selection pane="bottomLeft" activeCell="V28" sqref="V28"/>
    </sheetView>
  </sheetViews>
  <sheetFormatPr defaultRowHeight="15.75"/>
  <cols>
    <col min="1" max="1" width="9.140625" style="2"/>
    <col min="2" max="2" width="59.140625" style="2" customWidth="1"/>
    <col min="3" max="3" width="15.5703125" style="2" customWidth="1"/>
    <col min="4" max="9" width="12.42578125" style="2" customWidth="1"/>
    <col min="10" max="10" width="12.42578125" style="24" customWidth="1"/>
    <col min="11" max="11" width="23.7109375" style="2" customWidth="1"/>
    <col min="12" max="14" width="12.42578125" style="2" customWidth="1"/>
    <col min="15" max="15" width="13.42578125" style="2" customWidth="1"/>
    <col min="16" max="19" width="12.42578125" style="2" customWidth="1"/>
    <col min="20" max="16384" width="9.140625" style="1"/>
  </cols>
  <sheetData>
    <row r="2" spans="1:19" ht="15.75" customHeight="1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59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9" spans="1:19">
      <c r="A9" s="62" t="s">
        <v>0</v>
      </c>
      <c r="B9" s="62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78.75" customHeight="1">
      <c r="A10" s="62"/>
      <c r="B10" s="62" t="s">
        <v>2</v>
      </c>
      <c r="C10" s="70" t="s">
        <v>42</v>
      </c>
      <c r="D10" s="62" t="s">
        <v>3</v>
      </c>
      <c r="E10" s="62"/>
      <c r="F10" s="62" t="s">
        <v>4</v>
      </c>
      <c r="G10" s="62"/>
      <c r="H10" s="62" t="s">
        <v>9</v>
      </c>
      <c r="I10" s="62"/>
      <c r="J10" s="62"/>
      <c r="K10" s="62"/>
      <c r="L10" s="62" t="s">
        <v>5</v>
      </c>
      <c r="M10" s="62"/>
      <c r="N10" s="62"/>
      <c r="O10" s="62"/>
      <c r="P10" s="62" t="s">
        <v>6</v>
      </c>
      <c r="Q10" s="62"/>
      <c r="R10" s="62" t="s">
        <v>7</v>
      </c>
      <c r="S10" s="62"/>
    </row>
    <row r="11" spans="1:19" ht="47.25" customHeight="1">
      <c r="A11" s="62"/>
      <c r="B11" s="62"/>
      <c r="C11" s="71"/>
      <c r="D11" s="32" t="s">
        <v>47</v>
      </c>
      <c r="E11" s="32" t="s">
        <v>53</v>
      </c>
      <c r="F11" s="32" t="s">
        <v>47</v>
      </c>
      <c r="G11" s="32" t="s">
        <v>53</v>
      </c>
      <c r="H11" s="32" t="s">
        <v>47</v>
      </c>
      <c r="I11" s="32" t="s">
        <v>53</v>
      </c>
      <c r="J11" s="25" t="s">
        <v>43</v>
      </c>
      <c r="K11" s="25" t="s">
        <v>8</v>
      </c>
      <c r="L11" s="32" t="s">
        <v>47</v>
      </c>
      <c r="M11" s="32" t="s">
        <v>53</v>
      </c>
      <c r="N11" s="30" t="s">
        <v>43</v>
      </c>
      <c r="O11" s="30" t="s">
        <v>8</v>
      </c>
      <c r="P11" s="32" t="s">
        <v>47</v>
      </c>
      <c r="Q11" s="32" t="s">
        <v>53</v>
      </c>
      <c r="R11" s="32" t="s">
        <v>47</v>
      </c>
      <c r="S11" s="32" t="s">
        <v>53</v>
      </c>
    </row>
    <row r="12" spans="1:19" ht="18" customHeight="1">
      <c r="A12" s="67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18" customHeight="1">
      <c r="A13" s="5"/>
      <c r="B13" s="5" t="s">
        <v>44</v>
      </c>
      <c r="C13" s="5"/>
      <c r="D13" s="5"/>
      <c r="E13" s="6"/>
      <c r="F13" s="6">
        <f>F14+F22+F24+F27</f>
        <v>1348730</v>
      </c>
      <c r="G13" s="6">
        <f>G14+G22+G24+G27</f>
        <v>1016535</v>
      </c>
      <c r="H13" s="6">
        <f>F13</f>
        <v>1348730</v>
      </c>
      <c r="I13" s="6">
        <f>G13</f>
        <v>1016535</v>
      </c>
      <c r="J13" s="6">
        <f>I13-H13</f>
        <v>-332195</v>
      </c>
      <c r="K13" s="65" t="s">
        <v>64</v>
      </c>
      <c r="L13" s="6">
        <v>0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8" customHeight="1">
      <c r="A14" s="33"/>
      <c r="B14" s="52" t="s">
        <v>22</v>
      </c>
      <c r="C14" s="6"/>
      <c r="D14" s="6">
        <f>D16+D18</f>
        <v>2</v>
      </c>
      <c r="E14" s="6"/>
      <c r="F14" s="6">
        <f>F15</f>
        <v>43526</v>
      </c>
      <c r="G14" s="6">
        <f>G15</f>
        <v>1466</v>
      </c>
      <c r="H14" s="6">
        <f t="shared" ref="H14:H26" si="0">F14</f>
        <v>43526</v>
      </c>
      <c r="I14" s="6">
        <f t="shared" ref="I14:I26" si="1">G14</f>
        <v>1466</v>
      </c>
      <c r="J14" s="6">
        <f t="shared" ref="J14:J28" si="2">I14-H14</f>
        <v>-42060</v>
      </c>
      <c r="K14" s="65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33.75" customHeight="1">
      <c r="A15" s="33" t="s">
        <v>23</v>
      </c>
      <c r="B15" s="42" t="s">
        <v>24</v>
      </c>
      <c r="C15" s="6"/>
      <c r="D15" s="6"/>
      <c r="E15" s="6"/>
      <c r="F15" s="6">
        <f>F16+F18+F20</f>
        <v>43526</v>
      </c>
      <c r="G15" s="6">
        <f>G16+G18+G20</f>
        <v>1466</v>
      </c>
      <c r="H15" s="6">
        <f t="shared" si="0"/>
        <v>43526</v>
      </c>
      <c r="I15" s="6">
        <f t="shared" si="1"/>
        <v>1466</v>
      </c>
      <c r="J15" s="6">
        <f>I15-H15</f>
        <v>-42060</v>
      </c>
      <c r="K15" s="65"/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" customHeight="1">
      <c r="A16" s="33" t="s">
        <v>11</v>
      </c>
      <c r="B16" s="45" t="s">
        <v>25</v>
      </c>
      <c r="C16" s="7" t="s">
        <v>13</v>
      </c>
      <c r="D16" s="7">
        <f>SUM(D17:D17)</f>
        <v>1</v>
      </c>
      <c r="E16" s="7">
        <f>SUM(E17:E17)</f>
        <v>880</v>
      </c>
      <c r="F16" s="7">
        <f>SUM(F17:F17)</f>
        <v>880</v>
      </c>
      <c r="G16" s="7">
        <f>SUM(G17:G17)</f>
        <v>880</v>
      </c>
      <c r="H16" s="7">
        <f t="shared" si="0"/>
        <v>880</v>
      </c>
      <c r="I16" s="7">
        <f t="shared" si="1"/>
        <v>880</v>
      </c>
      <c r="J16" s="7">
        <f t="shared" si="2"/>
        <v>0</v>
      </c>
      <c r="K16" s="65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65.25" customHeight="1">
      <c r="A17" s="53" t="s">
        <v>12</v>
      </c>
      <c r="B17" s="54" t="s">
        <v>26</v>
      </c>
      <c r="C17" s="10" t="s">
        <v>13</v>
      </c>
      <c r="D17" s="11">
        <v>1</v>
      </c>
      <c r="E17" s="41">
        <v>880</v>
      </c>
      <c r="F17" s="11">
        <v>880</v>
      </c>
      <c r="G17" s="11">
        <v>880</v>
      </c>
      <c r="H17" s="11">
        <f t="shared" si="0"/>
        <v>880</v>
      </c>
      <c r="I17" s="11">
        <f t="shared" si="1"/>
        <v>880</v>
      </c>
      <c r="J17" s="11">
        <f t="shared" si="2"/>
        <v>0</v>
      </c>
      <c r="K17" s="65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ht="18" customHeight="1">
      <c r="A18" s="33" t="s">
        <v>15</v>
      </c>
      <c r="B18" s="45" t="s">
        <v>27</v>
      </c>
      <c r="C18" s="9"/>
      <c r="D18" s="7">
        <f>D19</f>
        <v>1</v>
      </c>
      <c r="E18" s="7">
        <f>SUM(E19:E19)</f>
        <v>0</v>
      </c>
      <c r="F18" s="7">
        <f>SUM(F19:F19)</f>
        <v>42060</v>
      </c>
      <c r="G18" s="7">
        <f>SUM(G19:G19)</f>
        <v>0</v>
      </c>
      <c r="H18" s="7">
        <f t="shared" si="0"/>
        <v>42060</v>
      </c>
      <c r="I18" s="7">
        <f t="shared" si="1"/>
        <v>0</v>
      </c>
      <c r="J18" s="7">
        <f>I18-H18</f>
        <v>-42060</v>
      </c>
      <c r="K18" s="65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18" customHeight="1">
      <c r="A19" s="53" t="s">
        <v>16</v>
      </c>
      <c r="B19" s="55" t="s">
        <v>59</v>
      </c>
      <c r="C19" s="10" t="s">
        <v>13</v>
      </c>
      <c r="D19" s="10">
        <v>1</v>
      </c>
      <c r="E19" s="9">
        <v>0</v>
      </c>
      <c r="F19" s="11">
        <v>42060</v>
      </c>
      <c r="G19" s="11">
        <v>0</v>
      </c>
      <c r="H19" s="11">
        <f t="shared" si="0"/>
        <v>42060</v>
      </c>
      <c r="I19" s="11">
        <f t="shared" si="1"/>
        <v>0</v>
      </c>
      <c r="J19" s="11">
        <f>I19-H19</f>
        <v>-42060</v>
      </c>
      <c r="K19" s="65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s="23" customFormat="1" ht="18" customHeight="1">
      <c r="A20" s="61" t="s">
        <v>17</v>
      </c>
      <c r="B20" s="45" t="s">
        <v>60</v>
      </c>
      <c r="C20" s="9"/>
      <c r="D20" s="7">
        <f t="shared" ref="D20:E20" si="3">D21</f>
        <v>2</v>
      </c>
      <c r="E20" s="7">
        <f t="shared" si="3"/>
        <v>2</v>
      </c>
      <c r="F20" s="7">
        <f>F21</f>
        <v>586</v>
      </c>
      <c r="G20" s="7">
        <f>G21</f>
        <v>586</v>
      </c>
      <c r="H20" s="7">
        <f>F20</f>
        <v>586</v>
      </c>
      <c r="I20" s="7">
        <f>G20</f>
        <v>586</v>
      </c>
      <c r="J20" s="7">
        <v>0</v>
      </c>
      <c r="K20" s="65"/>
      <c r="L20" s="6"/>
      <c r="M20" s="22"/>
      <c r="N20" s="22"/>
      <c r="O20" s="22"/>
      <c r="P20" s="22"/>
      <c r="Q20" s="22"/>
      <c r="R20" s="22"/>
      <c r="S20" s="22"/>
    </row>
    <row r="21" spans="1:19" ht="18" customHeight="1">
      <c r="A21" s="60" t="s">
        <v>18</v>
      </c>
      <c r="B21" s="55" t="s">
        <v>61</v>
      </c>
      <c r="C21" s="10" t="s">
        <v>13</v>
      </c>
      <c r="D21" s="10">
        <v>2</v>
      </c>
      <c r="E21" s="9">
        <v>2</v>
      </c>
      <c r="F21" s="41">
        <v>586</v>
      </c>
      <c r="G21" s="41">
        <v>586</v>
      </c>
      <c r="H21" s="41">
        <f>F21</f>
        <v>586</v>
      </c>
      <c r="I21" s="41">
        <f>G21</f>
        <v>586</v>
      </c>
      <c r="J21" s="41">
        <v>0</v>
      </c>
      <c r="K21" s="65"/>
      <c r="L21" s="6"/>
      <c r="M21" s="4"/>
      <c r="N21" s="4"/>
      <c r="O21" s="4"/>
      <c r="P21" s="4"/>
      <c r="Q21" s="4"/>
      <c r="R21" s="4"/>
      <c r="S21" s="4"/>
    </row>
    <row r="22" spans="1:19" s="23" customFormat="1" ht="16.5" customHeight="1">
      <c r="A22" s="12"/>
      <c r="B22" s="17" t="s">
        <v>28</v>
      </c>
      <c r="C22" s="15"/>
      <c r="D22" s="9">
        <f t="shared" ref="D22:E22" si="4">D23</f>
        <v>7988</v>
      </c>
      <c r="E22" s="9">
        <f t="shared" si="4"/>
        <v>6982</v>
      </c>
      <c r="F22" s="9">
        <f>F23</f>
        <v>1226151</v>
      </c>
      <c r="G22" s="9">
        <f>G23</f>
        <v>936016</v>
      </c>
      <c r="H22" s="9">
        <f t="shared" si="0"/>
        <v>1226151</v>
      </c>
      <c r="I22" s="9">
        <f t="shared" si="1"/>
        <v>936016</v>
      </c>
      <c r="J22" s="9">
        <f t="shared" si="2"/>
        <v>-290135</v>
      </c>
      <c r="K22" s="65"/>
      <c r="L22" s="6">
        <v>0</v>
      </c>
      <c r="M22" s="22">
        <v>0</v>
      </c>
      <c r="N22" s="22">
        <v>0</v>
      </c>
      <c r="O22" s="22"/>
      <c r="P22" s="22">
        <v>0</v>
      </c>
      <c r="Q22" s="22">
        <v>0</v>
      </c>
      <c r="R22" s="22">
        <v>0</v>
      </c>
      <c r="S22" s="22">
        <v>0</v>
      </c>
    </row>
    <row r="23" spans="1:19" s="23" customFormat="1" ht="33.75" customHeight="1">
      <c r="A23" s="12" t="s">
        <v>46</v>
      </c>
      <c r="B23" s="14" t="s">
        <v>62</v>
      </c>
      <c r="C23" s="9" t="s">
        <v>14</v>
      </c>
      <c r="D23" s="9">
        <v>7988</v>
      </c>
      <c r="E23" s="9">
        <v>6982</v>
      </c>
      <c r="F23" s="9">
        <v>1226151</v>
      </c>
      <c r="G23" s="9">
        <v>936016</v>
      </c>
      <c r="H23" s="9">
        <f t="shared" si="0"/>
        <v>1226151</v>
      </c>
      <c r="I23" s="9">
        <f t="shared" si="1"/>
        <v>936016</v>
      </c>
      <c r="J23" s="9">
        <f t="shared" si="2"/>
        <v>-290135</v>
      </c>
      <c r="K23" s="65"/>
      <c r="L23" s="6">
        <v>0</v>
      </c>
      <c r="M23" s="22">
        <v>0</v>
      </c>
      <c r="N23" s="22">
        <v>0</v>
      </c>
      <c r="O23" s="22"/>
      <c r="P23" s="22">
        <v>0</v>
      </c>
      <c r="Q23" s="22">
        <v>0</v>
      </c>
      <c r="R23" s="22">
        <v>0</v>
      </c>
      <c r="S23" s="22">
        <v>0</v>
      </c>
    </row>
    <row r="24" spans="1:19" ht="18" customHeight="1">
      <c r="A24" s="46"/>
      <c r="B24" s="52" t="s">
        <v>29</v>
      </c>
      <c r="C24" s="9"/>
      <c r="D24" s="9">
        <f>D25</f>
        <v>1</v>
      </c>
      <c r="E24" s="9">
        <f t="shared" ref="E24:G24" si="5">E25</f>
        <v>1</v>
      </c>
      <c r="F24" s="9">
        <f t="shared" si="5"/>
        <v>8212</v>
      </c>
      <c r="G24" s="9">
        <f t="shared" si="5"/>
        <v>8212</v>
      </c>
      <c r="H24" s="9">
        <f t="shared" si="0"/>
        <v>8212</v>
      </c>
      <c r="I24" s="9">
        <f t="shared" si="1"/>
        <v>8212</v>
      </c>
      <c r="J24" s="9">
        <f t="shared" si="2"/>
        <v>0</v>
      </c>
      <c r="K24" s="65"/>
      <c r="L24" s="6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</row>
    <row r="25" spans="1:19" ht="18" customHeight="1">
      <c r="A25" s="46">
        <v>3</v>
      </c>
      <c r="B25" s="45" t="s">
        <v>30</v>
      </c>
      <c r="C25" s="9"/>
      <c r="D25" s="9">
        <f>SUM(D26:D26)</f>
        <v>1</v>
      </c>
      <c r="E25" s="9">
        <f>E26</f>
        <v>1</v>
      </c>
      <c r="F25" s="9">
        <f>F26</f>
        <v>8212</v>
      </c>
      <c r="G25" s="9">
        <f>G26</f>
        <v>8212</v>
      </c>
      <c r="H25" s="9">
        <f t="shared" si="0"/>
        <v>8212</v>
      </c>
      <c r="I25" s="9">
        <f t="shared" si="1"/>
        <v>8212</v>
      </c>
      <c r="J25" s="9">
        <f t="shared" si="2"/>
        <v>0</v>
      </c>
      <c r="K25" s="65"/>
      <c r="L25" s="6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" customHeight="1">
      <c r="A26" s="53" t="s">
        <v>21</v>
      </c>
      <c r="B26" s="55" t="s">
        <v>63</v>
      </c>
      <c r="C26" s="10" t="s">
        <v>13</v>
      </c>
      <c r="D26" s="10">
        <v>1</v>
      </c>
      <c r="E26" s="9">
        <v>1</v>
      </c>
      <c r="F26" s="11">
        <v>8212</v>
      </c>
      <c r="G26" s="11">
        <v>8212</v>
      </c>
      <c r="H26" s="11">
        <f t="shared" si="0"/>
        <v>8212</v>
      </c>
      <c r="I26" s="11">
        <f t="shared" si="1"/>
        <v>8212</v>
      </c>
      <c r="J26" s="11">
        <f t="shared" si="2"/>
        <v>0</v>
      </c>
      <c r="K26" s="65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 s="23" customFormat="1" ht="49.5" customHeight="1">
      <c r="A27" s="6">
        <v>4</v>
      </c>
      <c r="B27" s="40" t="s">
        <v>54</v>
      </c>
      <c r="C27" s="9"/>
      <c r="D27" s="7">
        <f t="shared" ref="D27:E27" si="6">D28</f>
        <v>19</v>
      </c>
      <c r="E27" s="7">
        <f t="shared" si="6"/>
        <v>19</v>
      </c>
      <c r="F27" s="7">
        <f>F28</f>
        <v>70841</v>
      </c>
      <c r="G27" s="7">
        <f>F27</f>
        <v>70841</v>
      </c>
      <c r="H27" s="7">
        <f>F27</f>
        <v>70841</v>
      </c>
      <c r="I27" s="7">
        <f>G27</f>
        <v>70841</v>
      </c>
      <c r="J27" s="7">
        <f t="shared" si="2"/>
        <v>0</v>
      </c>
      <c r="K27" s="7"/>
      <c r="L27" s="6"/>
      <c r="M27" s="22"/>
      <c r="N27" s="22"/>
      <c r="O27" s="22"/>
      <c r="P27" s="22"/>
      <c r="Q27" s="22"/>
      <c r="R27" s="22"/>
      <c r="S27" s="22"/>
    </row>
    <row r="28" spans="1:19" ht="50.25" customHeight="1">
      <c r="A28" s="43" t="s">
        <v>71</v>
      </c>
      <c r="B28" s="59" t="s">
        <v>55</v>
      </c>
      <c r="C28" s="10" t="s">
        <v>13</v>
      </c>
      <c r="D28" s="10">
        <v>19</v>
      </c>
      <c r="E28" s="9">
        <v>19</v>
      </c>
      <c r="F28" s="41">
        <v>70841</v>
      </c>
      <c r="G28" s="41">
        <v>70841</v>
      </c>
      <c r="H28" s="41">
        <f>F28</f>
        <v>70841</v>
      </c>
      <c r="I28" s="41">
        <f>G28</f>
        <v>70841</v>
      </c>
      <c r="J28" s="41">
        <f t="shared" si="2"/>
        <v>0</v>
      </c>
      <c r="K28" s="41"/>
      <c r="L28" s="6"/>
      <c r="M28" s="4"/>
      <c r="N28" s="4"/>
      <c r="O28" s="4"/>
      <c r="P28" s="4"/>
      <c r="Q28" s="4"/>
      <c r="R28" s="4"/>
      <c r="S28" s="4"/>
    </row>
    <row r="29" spans="1:19" ht="33" customHeight="1">
      <c r="A29" s="36"/>
      <c r="B29" s="56"/>
      <c r="C29" s="57"/>
      <c r="D29" s="58"/>
      <c r="E29" s="58"/>
      <c r="F29" s="58"/>
      <c r="G29" s="58"/>
      <c r="H29" s="58"/>
      <c r="I29" s="58"/>
      <c r="J29" s="58"/>
      <c r="K29" s="36"/>
      <c r="L29" s="37"/>
      <c r="M29" s="38"/>
      <c r="N29" s="38"/>
      <c r="O29" s="38"/>
      <c r="P29" s="38"/>
      <c r="Q29" s="38"/>
      <c r="R29" s="38"/>
      <c r="S29" s="38"/>
    </row>
    <row r="30" spans="1:19" ht="15.75" customHeight="1">
      <c r="A30" s="64" t="s">
        <v>48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3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</sheetData>
  <mergeCells count="14">
    <mergeCell ref="A12:S12"/>
    <mergeCell ref="A30:S31"/>
    <mergeCell ref="A2:S6"/>
    <mergeCell ref="A9:A11"/>
    <mergeCell ref="B9:S9"/>
    <mergeCell ref="B10:B11"/>
    <mergeCell ref="C10:C11"/>
    <mergeCell ref="D10:E10"/>
    <mergeCell ref="F10:G10"/>
    <mergeCell ref="H10:K10"/>
    <mergeCell ref="L10:O10"/>
    <mergeCell ref="P10:Q10"/>
    <mergeCell ref="R10:S10"/>
    <mergeCell ref="K13:K26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zoomScale="70" zoomScaleNormal="70" workbookViewId="0">
      <pane ySplit="8" topLeftCell="A9" activePane="bottomLeft" state="frozen"/>
      <selection pane="bottomLeft" activeCell="I11" sqref="I11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66" t="s">
        <v>67</v>
      </c>
      <c r="B2" s="66"/>
      <c r="C2" s="66"/>
      <c r="D2" s="66"/>
      <c r="E2" s="66"/>
      <c r="F2" s="6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customHeight="1">
      <c r="A3" s="66"/>
      <c r="B3" s="66"/>
      <c r="C3" s="66"/>
      <c r="D3" s="66"/>
      <c r="E3" s="66"/>
      <c r="F3" s="6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customHeight="1">
      <c r="A4" s="66"/>
      <c r="B4" s="66"/>
      <c r="C4" s="66"/>
      <c r="D4" s="66"/>
      <c r="E4" s="66"/>
      <c r="F4" s="6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.75" customHeight="1">
      <c r="A5" s="66"/>
      <c r="B5" s="66"/>
      <c r="C5" s="66"/>
      <c r="D5" s="66"/>
      <c r="E5" s="66"/>
      <c r="F5" s="6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83.25" customHeight="1">
      <c r="A6" s="66"/>
      <c r="B6" s="66"/>
      <c r="C6" s="66"/>
      <c r="D6" s="66"/>
      <c r="E6" s="66"/>
      <c r="F6" s="6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8" spans="1:19" ht="126" customHeight="1">
      <c r="A8" s="21" t="s">
        <v>38</v>
      </c>
      <c r="B8" s="32" t="s">
        <v>69</v>
      </c>
      <c r="C8" s="21" t="s">
        <v>31</v>
      </c>
      <c r="D8" s="32" t="s">
        <v>68</v>
      </c>
      <c r="E8" s="21" t="s">
        <v>32</v>
      </c>
      <c r="F8" s="21" t="s">
        <v>33</v>
      </c>
    </row>
    <row r="9" spans="1:19" ht="63" customHeight="1">
      <c r="A9" s="3" t="s">
        <v>34</v>
      </c>
      <c r="B9" s="27">
        <v>0.1</v>
      </c>
      <c r="C9" s="27">
        <v>0.24</v>
      </c>
      <c r="D9" s="27">
        <v>0.22</v>
      </c>
      <c r="E9" s="4" t="s">
        <v>39</v>
      </c>
      <c r="F9" s="4" t="s">
        <v>40</v>
      </c>
    </row>
    <row r="10" spans="1:19" ht="48.75" customHeight="1">
      <c r="A10" s="3" t="s">
        <v>35</v>
      </c>
      <c r="B10" s="29">
        <v>0.85499999999999998</v>
      </c>
      <c r="C10" s="27">
        <v>0.84</v>
      </c>
      <c r="D10" s="29">
        <v>0.84499999999999997</v>
      </c>
      <c r="E10" s="4" t="s">
        <v>39</v>
      </c>
      <c r="F10" s="4" t="s">
        <v>40</v>
      </c>
    </row>
    <row r="11" spans="1:19" ht="56.25" customHeight="1">
      <c r="A11" s="3" t="s">
        <v>36</v>
      </c>
      <c r="B11" s="4" t="s">
        <v>40</v>
      </c>
      <c r="C11" s="4" t="s">
        <v>40</v>
      </c>
      <c r="D11" s="4" t="s">
        <v>40</v>
      </c>
      <c r="E11" s="4" t="s">
        <v>39</v>
      </c>
      <c r="F11" s="4" t="s">
        <v>40</v>
      </c>
    </row>
    <row r="12" spans="1:19" ht="48.75" customHeight="1">
      <c r="A12" s="3" t="s">
        <v>37</v>
      </c>
      <c r="B12" s="26">
        <v>22943</v>
      </c>
      <c r="C12" s="26">
        <v>22943</v>
      </c>
      <c r="D12" s="26">
        <v>19036</v>
      </c>
      <c r="E12" s="4" t="s">
        <v>39</v>
      </c>
      <c r="F12" s="4" t="s">
        <v>40</v>
      </c>
    </row>
    <row r="13" spans="1:19" ht="21" customHeight="1"/>
    <row r="14" spans="1:19" ht="15.75" customHeight="1">
      <c r="A14" s="64" t="s">
        <v>50</v>
      </c>
      <c r="B14" s="64"/>
      <c r="C14" s="64"/>
      <c r="D14" s="64"/>
      <c r="E14" s="64"/>
      <c r="F14" s="6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>
      <c r="A15" s="64"/>
      <c r="B15" s="64"/>
      <c r="C15" s="64"/>
      <c r="D15" s="64"/>
      <c r="E15" s="64"/>
      <c r="F15" s="6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</sheetData>
  <mergeCells count="2">
    <mergeCell ref="A2:F6"/>
    <mergeCell ref="A14:F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водоснабжение-1 </vt:lpstr>
      <vt:lpstr>водоснабжение-2</vt:lpstr>
      <vt:lpstr>водоотведение-1</vt:lpstr>
      <vt:lpstr>водоотведение 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2017-12-05T10:39:28Z</dcterms:modified>
</cp:coreProperties>
</file>